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\Desktop\"/>
    </mc:Choice>
  </mc:AlternateContent>
  <xr:revisionPtr revIDLastSave="0" documentId="13_ncr:1_{90A4A81E-E41A-4FB8-96D3-0CA257D5E5BA}" xr6:coauthVersionLast="45" xr6:coauthVersionMax="45" xr10:uidLastSave="{00000000-0000-0000-0000-000000000000}"/>
  <bookViews>
    <workbookView xWindow="24810" yWindow="1785" windowWidth="7875" windowHeight="6000" xr2:uid="{FED8DD30-93FF-4AE0-B061-122CBAAD2854}"/>
  </bookViews>
  <sheets>
    <sheet name="ETB_ChocsAnnuel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E11" i="1"/>
  <c r="E15" i="1"/>
  <c r="E14" i="1"/>
  <c r="E18" i="1"/>
  <c r="E17" i="1"/>
  <c r="E21" i="1"/>
  <c r="E20" i="1"/>
  <c r="J20" i="1"/>
  <c r="L21" i="1"/>
  <c r="J21" i="1"/>
  <c r="L20" i="1"/>
  <c r="L18" i="1"/>
  <c r="J18" i="1"/>
  <c r="L17" i="1"/>
  <c r="J17" i="1"/>
  <c r="L15" i="1"/>
  <c r="J15" i="1"/>
  <c r="L14" i="1"/>
  <c r="J14" i="1"/>
  <c r="L11" i="1"/>
  <c r="J11" i="1"/>
  <c r="J12" i="1"/>
  <c r="G21" i="1" l="1"/>
  <c r="G20" i="1"/>
  <c r="G18" i="1"/>
  <c r="G17" i="1"/>
  <c r="G15" i="1"/>
  <c r="G14" i="1"/>
  <c r="J23" i="1"/>
  <c r="I23" i="1"/>
  <c r="L12" i="1"/>
  <c r="I12" i="1"/>
  <c r="I11" i="1"/>
  <c r="T6" i="1"/>
  <c r="U6" i="1" s="1"/>
  <c r="S6" i="1"/>
  <c r="P9" i="1"/>
  <c r="O9" i="1"/>
  <c r="N9" i="1"/>
  <c r="P8" i="1"/>
  <c r="O8" i="1"/>
  <c r="N8" i="1"/>
  <c r="P7" i="1"/>
  <c r="N7" i="1"/>
  <c r="O7" i="1"/>
  <c r="N6" i="1" l="1"/>
  <c r="I6" i="1" s="1"/>
  <c r="V6" i="1"/>
  <c r="W6" i="1" l="1"/>
  <c r="X6" i="1" s="1"/>
  <c r="Y6" i="1" s="1"/>
  <c r="Z6" i="1" s="1"/>
  <c r="T9" i="1"/>
  <c r="U9" i="1" s="1"/>
  <c r="S9" i="1"/>
  <c r="T8" i="1"/>
  <c r="U8" i="1" s="1"/>
  <c r="S8" i="1"/>
  <c r="T7" i="1"/>
  <c r="U7" i="1" s="1"/>
  <c r="V7" i="1" s="1"/>
  <c r="S7" i="1"/>
  <c r="I7" i="1" s="1"/>
  <c r="O6" i="1" l="1"/>
  <c r="J6" i="1" s="1"/>
  <c r="AA6" i="1"/>
  <c r="AB6" i="1" s="1"/>
  <c r="AC6" i="1" s="1"/>
  <c r="I15" i="1"/>
  <c r="I14" i="1"/>
  <c r="I8" i="1"/>
  <c r="V8" i="1"/>
  <c r="W8" i="1" s="1"/>
  <c r="X8" i="1" s="1"/>
  <c r="Y8" i="1" s="1"/>
  <c r="Z8" i="1" s="1"/>
  <c r="I9" i="1"/>
  <c r="V9" i="1"/>
  <c r="W9" i="1" s="1"/>
  <c r="X9" i="1" s="1"/>
  <c r="Y9" i="1" s="1"/>
  <c r="Z9" i="1" s="1"/>
  <c r="W7" i="1"/>
  <c r="X7" i="1" s="1"/>
  <c r="Y7" i="1" s="1"/>
  <c r="Z7" i="1" s="1"/>
  <c r="J7" i="1"/>
  <c r="P6" i="1" l="1"/>
  <c r="K6" i="1" s="1"/>
  <c r="I20" i="1"/>
  <c r="I21" i="1"/>
  <c r="I18" i="1"/>
  <c r="I17" i="1"/>
  <c r="AA8" i="1"/>
  <c r="AB8" i="1" s="1"/>
  <c r="AC8" i="1" s="1"/>
  <c r="AA7" i="1"/>
  <c r="AB7" i="1" s="1"/>
  <c r="AC7" i="1" s="1"/>
  <c r="AA9" i="1"/>
  <c r="AB9" i="1" s="1"/>
  <c r="AC9" i="1" s="1"/>
  <c r="K7" i="1" l="1"/>
  <c r="J9" i="1"/>
  <c r="K9" i="1"/>
  <c r="J8" i="1"/>
  <c r="K8" i="1"/>
</calcChain>
</file>

<file path=xl/sharedStrings.xml><?xml version="1.0" encoding="utf-8"?>
<sst xmlns="http://schemas.openxmlformats.org/spreadsheetml/2006/main" count="49" uniqueCount="20">
  <si>
    <t>T1</t>
  </si>
  <si>
    <t>T2</t>
  </si>
  <si>
    <t>T3</t>
  </si>
  <si>
    <t>T4</t>
  </si>
  <si>
    <t>-</t>
  </si>
  <si>
    <t>Choc CA 75%</t>
  </si>
  <si>
    <t>Choc CA 50%</t>
  </si>
  <si>
    <t>Choc CA 25%</t>
  </si>
  <si>
    <t>Perte d'activité</t>
  </si>
  <si>
    <t>Choc CA 100%</t>
  </si>
  <si>
    <t>Activité résiduelle</t>
  </si>
  <si>
    <t>Choc</t>
  </si>
  <si>
    <t>Evolution CA</t>
  </si>
  <si>
    <t>IMPACT CA SECTORIEL</t>
  </si>
  <si>
    <t>Profil U étalé:</t>
  </si>
  <si>
    <t>IMPACT MASSE SALARIALE</t>
  </si>
  <si>
    <t>Chômage Partiel</t>
  </si>
  <si>
    <t>Baisse d'activité</t>
  </si>
  <si>
    <t>Décalage des charges</t>
  </si>
  <si>
    <t>modifiable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</si>
</sst>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8" tint="0.7999816888943144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 tint="0.3499862666707357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 style="medium">
        <color rgb="FF00B0F0"/>
      </right>
      <top/>
      <bottom/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/>
      <right/>
      <top style="thin">
        <color rgb="FF00B0F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9" fontId="0" fillId="0" borderId="0" xfId="0" applyNumberFormat="1"/>
    <xf numFmtId="9" fontId="3" fillId="0" borderId="0" xfId="0" applyNumberFormat="1" applyFont="1"/>
    <xf numFmtId="0" fontId="2" fillId="0" borderId="1" xfId="0" applyFont="1" applyBorder="1" applyAlignment="1">
      <alignment horizontal="center"/>
    </xf>
    <xf numFmtId="0" fontId="6" fillId="4" borderId="0" xfId="0" applyFont="1" applyFill="1"/>
    <xf numFmtId="9" fontId="7" fillId="0" borderId="0" xfId="0" applyNumberFormat="1" applyFont="1"/>
    <xf numFmtId="0" fontId="7" fillId="0" borderId="0" xfId="0" applyFont="1"/>
    <xf numFmtId="164" fontId="7" fillId="0" borderId="0" xfId="0" applyNumberFormat="1" applyFont="1"/>
    <xf numFmtId="0" fontId="6" fillId="0" borderId="0" xfId="0" applyFont="1"/>
    <xf numFmtId="0" fontId="3" fillId="0" borderId="0" xfId="0" applyFont="1"/>
    <xf numFmtId="0" fontId="0" fillId="0" borderId="1" xfId="0" applyBorder="1"/>
    <xf numFmtId="164" fontId="7" fillId="3" borderId="6" xfId="0" applyNumberFormat="1" applyFont="1" applyFill="1" applyBorder="1"/>
    <xf numFmtId="164" fontId="7" fillId="3" borderId="7" xfId="0" applyNumberFormat="1" applyFont="1" applyFill="1" applyBorder="1"/>
    <xf numFmtId="164" fontId="7" fillId="3" borderId="8" xfId="0" applyNumberFormat="1" applyFont="1" applyFill="1" applyBorder="1"/>
    <xf numFmtId="9" fontId="9" fillId="0" borderId="0" xfId="0" applyNumberFormat="1" applyFont="1"/>
    <xf numFmtId="164" fontId="9" fillId="0" borderId="0" xfId="0" applyNumberFormat="1" applyFont="1"/>
    <xf numFmtId="9" fontId="9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0" fontId="6" fillId="5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9" fontId="7" fillId="0" borderId="3" xfId="0" applyNumberFormat="1" applyFont="1" applyBorder="1" applyAlignment="1">
      <alignment horizontal="center"/>
    </xf>
    <xf numFmtId="9" fontId="7" fillId="0" borderId="4" xfId="0" applyNumberFormat="1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B838E-0967-4747-B736-310C370F9975}">
  <dimension ref="A1:AO39"/>
  <sheetViews>
    <sheetView showGridLines="0" tabSelected="1" workbookViewId="0">
      <selection activeCell="E15" sqref="E15"/>
    </sheetView>
  </sheetViews>
  <sheetFormatPr baseColWidth="10" defaultRowHeight="15" x14ac:dyDescent="0.25"/>
  <cols>
    <col min="2" max="2" width="1.7109375" bestFit="1" customWidth="1"/>
    <col min="4" max="4" width="12" style="9" bestFit="1" customWidth="1"/>
    <col min="5" max="5" width="16.7109375" style="9" bestFit="1" customWidth="1"/>
    <col min="6" max="6" width="1.7109375" bestFit="1" customWidth="1"/>
    <col min="7" max="7" width="5.7109375" customWidth="1"/>
    <col min="8" max="8" width="1.7109375" bestFit="1" customWidth="1"/>
    <col min="9" max="12" width="6.5703125" customWidth="1"/>
    <col min="13" max="13" width="1.7109375" bestFit="1" customWidth="1"/>
    <col min="14" max="16" width="7.140625" customWidth="1"/>
    <col min="17" max="17" width="1.7109375" bestFit="1" customWidth="1"/>
    <col min="18" max="41" width="8" customWidth="1"/>
  </cols>
  <sheetData>
    <row r="1" spans="1:41" ht="15.75" thickBot="1" x14ac:dyDescent="0.3"/>
    <row r="2" spans="1:41" ht="16.5" thickBot="1" x14ac:dyDescent="0.3">
      <c r="B2" s="1" t="s">
        <v>4</v>
      </c>
      <c r="C2" s="32" t="s">
        <v>19</v>
      </c>
      <c r="F2" s="1" t="s">
        <v>4</v>
      </c>
      <c r="G2" s="10" t="s">
        <v>11</v>
      </c>
      <c r="H2" s="1" t="s">
        <v>4</v>
      </c>
      <c r="I2" s="3" t="s">
        <v>12</v>
      </c>
      <c r="J2" s="1"/>
      <c r="K2" s="1"/>
      <c r="L2" s="1"/>
      <c r="M2" s="1" t="s">
        <v>4</v>
      </c>
      <c r="N2" s="3" t="s">
        <v>10</v>
      </c>
      <c r="Q2" s="1" t="s">
        <v>4</v>
      </c>
      <c r="R2" s="3" t="s">
        <v>8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5.75" x14ac:dyDescent="0.25">
      <c r="F3" s="1"/>
      <c r="G3" s="10"/>
      <c r="H3" s="1"/>
      <c r="I3" s="3"/>
      <c r="J3" s="1"/>
      <c r="K3" s="1"/>
      <c r="L3" s="1"/>
      <c r="M3" s="1"/>
      <c r="N3" s="3"/>
      <c r="Q3" s="1"/>
      <c r="R3" s="17" t="s">
        <v>14</v>
      </c>
      <c r="S3" s="15">
        <v>1</v>
      </c>
      <c r="T3" s="15">
        <v>0.5</v>
      </c>
      <c r="U3" s="15">
        <v>0.5</v>
      </c>
      <c r="V3" s="15">
        <v>0.25</v>
      </c>
      <c r="W3" s="15">
        <v>0.25</v>
      </c>
      <c r="X3" s="16">
        <v>0.125</v>
      </c>
      <c r="Y3" s="16">
        <v>0.125</v>
      </c>
      <c r="Z3" s="16">
        <v>0.125</v>
      </c>
      <c r="AA3" s="16">
        <v>0.125</v>
      </c>
      <c r="AB3" s="16">
        <v>0.125</v>
      </c>
      <c r="AC3" s="16">
        <v>0.125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x14ac:dyDescent="0.25">
      <c r="I4">
        <v>2020</v>
      </c>
      <c r="J4">
        <v>2021</v>
      </c>
      <c r="K4">
        <v>2022</v>
      </c>
      <c r="L4">
        <v>2023</v>
      </c>
      <c r="N4" s="5">
        <v>2020</v>
      </c>
      <c r="O4" s="5">
        <v>2021</v>
      </c>
      <c r="P4" s="5">
        <v>2022</v>
      </c>
      <c r="R4" s="34">
        <v>2020</v>
      </c>
      <c r="S4" s="34"/>
      <c r="T4" s="34"/>
      <c r="U4" s="34"/>
      <c r="V4" s="33">
        <v>2021</v>
      </c>
      <c r="W4" s="33"/>
      <c r="X4" s="33"/>
      <c r="Y4" s="33"/>
      <c r="Z4" s="34">
        <v>2022</v>
      </c>
      <c r="AA4" s="34"/>
      <c r="AB4" s="34"/>
      <c r="AC4" s="34"/>
      <c r="AD4" s="33">
        <v>2023</v>
      </c>
      <c r="AE4" s="33"/>
      <c r="AF4" s="33"/>
      <c r="AG4" s="33"/>
      <c r="AH4" s="34">
        <v>2024</v>
      </c>
      <c r="AI4" s="34"/>
      <c r="AJ4" s="34"/>
      <c r="AK4" s="34"/>
      <c r="AL4" s="33">
        <v>2025</v>
      </c>
      <c r="AM4" s="33"/>
      <c r="AN4" s="33"/>
      <c r="AO4" s="33"/>
    </row>
    <row r="5" spans="1:41" ht="15.75" thickBot="1" x14ac:dyDescent="0.3">
      <c r="I5" s="11"/>
      <c r="J5" s="11"/>
      <c r="K5" s="11"/>
      <c r="L5" s="11"/>
      <c r="N5" s="11"/>
      <c r="O5" s="11"/>
      <c r="P5" s="11"/>
      <c r="R5" s="4" t="s">
        <v>0</v>
      </c>
      <c r="S5" s="4" t="s">
        <v>1</v>
      </c>
      <c r="T5" s="4" t="s">
        <v>2</v>
      </c>
      <c r="U5" s="4" t="s">
        <v>3</v>
      </c>
      <c r="V5" s="4" t="s">
        <v>0</v>
      </c>
      <c r="W5" s="4" t="s">
        <v>1</v>
      </c>
      <c r="X5" s="4" t="s">
        <v>2</v>
      </c>
      <c r="Y5" s="4" t="s">
        <v>3</v>
      </c>
      <c r="Z5" s="4" t="s">
        <v>0</v>
      </c>
      <c r="AA5" s="4" t="s">
        <v>1</v>
      </c>
      <c r="AB5" s="4" t="s">
        <v>2</v>
      </c>
      <c r="AC5" s="4" t="s">
        <v>3</v>
      </c>
      <c r="AD5" s="4" t="s">
        <v>0</v>
      </c>
      <c r="AE5" s="4" t="s">
        <v>1</v>
      </c>
      <c r="AF5" s="4" t="s">
        <v>2</v>
      </c>
      <c r="AG5" s="4" t="s">
        <v>3</v>
      </c>
      <c r="AH5" s="4" t="s">
        <v>0</v>
      </c>
      <c r="AI5" s="4" t="s">
        <v>1</v>
      </c>
      <c r="AJ5" s="4" t="s">
        <v>2</v>
      </c>
      <c r="AK5" s="4" t="s">
        <v>3</v>
      </c>
      <c r="AL5" s="4" t="s">
        <v>0</v>
      </c>
      <c r="AM5" s="4" t="s">
        <v>1</v>
      </c>
      <c r="AN5" s="4" t="s">
        <v>2</v>
      </c>
      <c r="AO5" s="4" t="s">
        <v>3</v>
      </c>
    </row>
    <row r="6" spans="1:41" x14ac:dyDescent="0.25">
      <c r="A6" s="37" t="s">
        <v>17</v>
      </c>
      <c r="C6" s="35" t="s">
        <v>13</v>
      </c>
      <c r="D6" s="35"/>
      <c r="E6" s="35"/>
      <c r="G6" s="26">
        <v>1</v>
      </c>
      <c r="H6" s="7"/>
      <c r="I6" s="12">
        <f>N6-1</f>
        <v>-0.5</v>
      </c>
      <c r="J6" s="12">
        <f>(O6-N6)/N6</f>
        <v>0.625</v>
      </c>
      <c r="K6" s="12">
        <f>(P6-O6)/O6</f>
        <v>7.6923076923076927E-2</v>
      </c>
      <c r="L6" s="12">
        <v>0</v>
      </c>
      <c r="M6" s="7"/>
      <c r="N6" s="6">
        <f>1-SUM(R6:U6)/4</f>
        <v>0.5</v>
      </c>
      <c r="O6" s="6">
        <f>1-SUM(V6:Y6)/4</f>
        <v>0.8125</v>
      </c>
      <c r="P6" s="6">
        <f>1-SUM(Z6:AC6)/4</f>
        <v>0.875</v>
      </c>
      <c r="Q6" s="7"/>
      <c r="R6" s="6">
        <v>0</v>
      </c>
      <c r="S6" s="6">
        <f>G6</f>
        <v>1</v>
      </c>
      <c r="T6" s="6">
        <f>G6*50%</f>
        <v>0.5</v>
      </c>
      <c r="U6" s="6">
        <f>T6</f>
        <v>0.5</v>
      </c>
      <c r="V6" s="6">
        <f>U6*50%</f>
        <v>0.25</v>
      </c>
      <c r="W6" s="6">
        <f>V6</f>
        <v>0.25</v>
      </c>
      <c r="X6" s="6">
        <f>W6*50%</f>
        <v>0.125</v>
      </c>
      <c r="Y6" s="6">
        <f>X6</f>
        <v>0.125</v>
      </c>
      <c r="Z6" s="6">
        <f>Y6</f>
        <v>0.125</v>
      </c>
      <c r="AA6" s="6">
        <f t="shared" ref="AA6" si="0">Z6</f>
        <v>0.125</v>
      </c>
      <c r="AB6" s="6">
        <f t="shared" ref="AB6" si="1">AA6</f>
        <v>0.125</v>
      </c>
      <c r="AC6" s="6">
        <f t="shared" ref="AC6" si="2">AB6</f>
        <v>0.125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</row>
    <row r="7" spans="1:41" x14ac:dyDescent="0.25">
      <c r="A7" s="37"/>
      <c r="C7" s="35"/>
      <c r="D7" s="35"/>
      <c r="E7" s="35"/>
      <c r="G7" s="27">
        <v>0.75</v>
      </c>
      <c r="H7" s="7"/>
      <c r="I7" s="13">
        <f>N7-1</f>
        <v>-0.375</v>
      </c>
      <c r="J7" s="13">
        <f>(O7-N7)/N7</f>
        <v>0.375</v>
      </c>
      <c r="K7" s="13">
        <f>(P7-O7)/O7</f>
        <v>5.4545454545454543E-2</v>
      </c>
      <c r="L7" s="13">
        <v>0</v>
      </c>
      <c r="M7" s="7"/>
      <c r="N7" s="6">
        <f>1-SUM(R7:U7)/4</f>
        <v>0.625</v>
      </c>
      <c r="O7" s="6">
        <f>1-SUM(V7:Y7)/4</f>
        <v>0.859375</v>
      </c>
      <c r="P7" s="6">
        <f>1-SUM(Z7:AC7)/4</f>
        <v>0.90625</v>
      </c>
      <c r="Q7" s="7"/>
      <c r="R7" s="6">
        <v>0</v>
      </c>
      <c r="S7" s="6">
        <f>G7</f>
        <v>0.75</v>
      </c>
      <c r="T7" s="6">
        <f>G7*50%</f>
        <v>0.375</v>
      </c>
      <c r="U7" s="6">
        <f>T7</f>
        <v>0.375</v>
      </c>
      <c r="V7" s="6">
        <f>U7*50%</f>
        <v>0.1875</v>
      </c>
      <c r="W7" s="6">
        <f>V7</f>
        <v>0.1875</v>
      </c>
      <c r="X7" s="6">
        <f>W7*50%</f>
        <v>9.375E-2</v>
      </c>
      <c r="Y7" s="6">
        <f>X7</f>
        <v>9.375E-2</v>
      </c>
      <c r="Z7" s="6">
        <f>Y7</f>
        <v>9.375E-2</v>
      </c>
      <c r="AA7" s="6">
        <f t="shared" ref="AA7:AC7" si="3">Z7</f>
        <v>9.375E-2</v>
      </c>
      <c r="AB7" s="6">
        <f t="shared" si="3"/>
        <v>9.375E-2</v>
      </c>
      <c r="AC7" s="6">
        <f t="shared" si="3"/>
        <v>9.375E-2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</row>
    <row r="8" spans="1:41" x14ac:dyDescent="0.25">
      <c r="A8" s="37"/>
      <c r="C8" s="35"/>
      <c r="D8" s="35"/>
      <c r="E8" s="35"/>
      <c r="G8" s="27">
        <v>0.5</v>
      </c>
      <c r="H8" s="7"/>
      <c r="I8" s="13">
        <f t="shared" ref="I8:I9" si="4">N8-1</f>
        <v>-0.25</v>
      </c>
      <c r="J8" s="13">
        <f t="shared" ref="J8:J9" si="5">(O8-N8)/N8</f>
        <v>0.20833333333333334</v>
      </c>
      <c r="K8" s="13">
        <f t="shared" ref="K8:K9" si="6">(P8-O8)/O8</f>
        <v>3.4482758620689655E-2</v>
      </c>
      <c r="L8" s="13">
        <v>0</v>
      </c>
      <c r="M8" s="7"/>
      <c r="N8" s="6">
        <f>1-SUM(R8:U8)/4</f>
        <v>0.75</v>
      </c>
      <c r="O8" s="6">
        <f>1-SUM(V8:Y8)/4</f>
        <v>0.90625</v>
      </c>
      <c r="P8" s="6">
        <f>1-SUM(Z8:AC8)/4</f>
        <v>0.9375</v>
      </c>
      <c r="Q8" s="7"/>
      <c r="R8" s="6">
        <v>0</v>
      </c>
      <c r="S8" s="6">
        <f>G8</f>
        <v>0.5</v>
      </c>
      <c r="T8" s="6">
        <f>G8*50%</f>
        <v>0.25</v>
      </c>
      <c r="U8" s="6">
        <f>T8</f>
        <v>0.25</v>
      </c>
      <c r="V8" s="6">
        <f>U8*50%</f>
        <v>0.125</v>
      </c>
      <c r="W8" s="6">
        <f>V8</f>
        <v>0.125</v>
      </c>
      <c r="X8" s="6">
        <f t="shared" ref="X8:X9" si="7">W8*50%</f>
        <v>6.25E-2</v>
      </c>
      <c r="Y8" s="6">
        <f t="shared" ref="Y8:AC9" si="8">X8</f>
        <v>6.25E-2</v>
      </c>
      <c r="Z8" s="6">
        <f t="shared" si="8"/>
        <v>6.25E-2</v>
      </c>
      <c r="AA8" s="6">
        <f t="shared" si="8"/>
        <v>6.25E-2</v>
      </c>
      <c r="AB8" s="6">
        <f t="shared" si="8"/>
        <v>6.25E-2</v>
      </c>
      <c r="AC8" s="6">
        <f t="shared" si="8"/>
        <v>6.25E-2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</row>
    <row r="9" spans="1:41" ht="15.75" thickBot="1" x14ac:dyDescent="0.3">
      <c r="A9" s="37"/>
      <c r="C9" s="35"/>
      <c r="D9" s="35"/>
      <c r="E9" s="35"/>
      <c r="G9" s="28">
        <v>0.25</v>
      </c>
      <c r="H9" s="7"/>
      <c r="I9" s="14">
        <f t="shared" si="4"/>
        <v>-0.125</v>
      </c>
      <c r="J9" s="14">
        <f t="shared" si="5"/>
        <v>8.9285714285714288E-2</v>
      </c>
      <c r="K9" s="14">
        <f t="shared" si="6"/>
        <v>1.6393442622950821E-2</v>
      </c>
      <c r="L9" s="14">
        <v>0</v>
      </c>
      <c r="M9" s="7"/>
      <c r="N9" s="6">
        <f>1-SUM(R9:U9)/4</f>
        <v>0.875</v>
      </c>
      <c r="O9" s="6">
        <f>1-SUM(V9:Y9)/4</f>
        <v>0.953125</v>
      </c>
      <c r="P9" s="6">
        <f>1-SUM(Z9:AC9)/4</f>
        <v>0.96875</v>
      </c>
      <c r="Q9" s="7"/>
      <c r="R9" s="6">
        <v>0</v>
      </c>
      <c r="S9" s="6">
        <f>G9</f>
        <v>0.25</v>
      </c>
      <c r="T9" s="6">
        <f>G9*50%</f>
        <v>0.125</v>
      </c>
      <c r="U9" s="6">
        <f>T9</f>
        <v>0.125</v>
      </c>
      <c r="V9" s="6">
        <f>U9*50%</f>
        <v>6.25E-2</v>
      </c>
      <c r="W9" s="6">
        <f>V9</f>
        <v>6.25E-2</v>
      </c>
      <c r="X9" s="6">
        <f t="shared" si="7"/>
        <v>3.125E-2</v>
      </c>
      <c r="Y9" s="6">
        <f t="shared" si="8"/>
        <v>3.125E-2</v>
      </c>
      <c r="Z9" s="6">
        <f t="shared" si="8"/>
        <v>3.125E-2</v>
      </c>
      <c r="AA9" s="6">
        <f t="shared" si="8"/>
        <v>3.125E-2</v>
      </c>
      <c r="AB9" s="6">
        <f t="shared" si="8"/>
        <v>3.125E-2</v>
      </c>
      <c r="AC9" s="6">
        <f t="shared" si="8"/>
        <v>3.125E-2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</row>
    <row r="10" spans="1:41" ht="15.75" thickBot="1" x14ac:dyDescent="0.3">
      <c r="G10" s="29"/>
      <c r="H10" s="7"/>
      <c r="I10" s="8"/>
      <c r="J10" s="8"/>
      <c r="K10" s="8"/>
      <c r="L10" s="6"/>
      <c r="M10" s="7"/>
      <c r="N10" s="6"/>
      <c r="O10" s="6"/>
      <c r="P10" s="6"/>
      <c r="Q10" s="7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x14ac:dyDescent="0.25">
      <c r="A11" s="37" t="s">
        <v>16</v>
      </c>
      <c r="C11" s="36" t="s">
        <v>15</v>
      </c>
      <c r="D11" s="18" t="s">
        <v>9</v>
      </c>
      <c r="E11" s="18" t="str">
        <f t="shared" ref="E11:E12" si="9">"Impact CP "&amp;G11*100&amp;"%"</f>
        <v>Impact CP 40%</v>
      </c>
      <c r="G11" s="26">
        <v>0.4</v>
      </c>
      <c r="H11" s="7"/>
      <c r="I11" s="8">
        <f>$G11*I$6</f>
        <v>-0.2</v>
      </c>
      <c r="J11" s="23">
        <f>-I11/(1+I11)</f>
        <v>0.25</v>
      </c>
      <c r="K11" s="8">
        <v>0</v>
      </c>
      <c r="L11" s="8">
        <f t="shared" ref="J11:L21" si="10">$G11*L$6</f>
        <v>0</v>
      </c>
      <c r="M11" s="7"/>
      <c r="N11" s="6"/>
      <c r="O11" s="6"/>
      <c r="P11" s="6"/>
      <c r="Q11" s="7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ht="15.75" thickBot="1" x14ac:dyDescent="0.3">
      <c r="A12" s="37"/>
      <c r="C12" s="36"/>
      <c r="D12" s="18" t="s">
        <v>9</v>
      </c>
      <c r="E12" s="18" t="str">
        <f t="shared" si="9"/>
        <v>Impact CP 80%</v>
      </c>
      <c r="G12" s="28">
        <v>0.8</v>
      </c>
      <c r="H12" s="7"/>
      <c r="I12" s="8">
        <f t="shared" ref="I12" si="11">$G12*I$6</f>
        <v>-0.4</v>
      </c>
      <c r="J12" s="23">
        <f>-I12/(1+I12)</f>
        <v>0.66666666666666674</v>
      </c>
      <c r="K12" s="8">
        <v>0</v>
      </c>
      <c r="L12" s="8">
        <f t="shared" si="10"/>
        <v>0</v>
      </c>
      <c r="M12" s="7"/>
      <c r="N12" s="6"/>
      <c r="O12" s="6"/>
      <c r="P12" s="6"/>
      <c r="Q12" s="7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5.75" thickBot="1" x14ac:dyDescent="0.3">
      <c r="A13" s="37"/>
      <c r="C13" s="36"/>
      <c r="D13" s="18"/>
      <c r="E13" s="18"/>
      <c r="G13" s="30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x14ac:dyDescent="0.25">
      <c r="A14" s="37"/>
      <c r="C14" s="36"/>
      <c r="D14" s="19" t="s">
        <v>5</v>
      </c>
      <c r="E14" s="18" t="str">
        <f t="shared" ref="E14:E15" si="12">"Impact CP "&amp;G14*100&amp;"%"</f>
        <v>Impact CP 40%</v>
      </c>
      <c r="G14" s="26">
        <f>G11</f>
        <v>0.4</v>
      </c>
      <c r="H14" s="7"/>
      <c r="I14" s="8">
        <f>$G14*I$7</f>
        <v>-0.15000000000000002</v>
      </c>
      <c r="J14" s="23">
        <f t="shared" ref="J14:J15" si="13">-I14/(1+I14)</f>
        <v>0.17647058823529416</v>
      </c>
      <c r="K14" s="8">
        <v>0</v>
      </c>
      <c r="L14" s="8">
        <f t="shared" si="10"/>
        <v>0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15.75" thickBot="1" x14ac:dyDescent="0.3">
      <c r="A15" s="37"/>
      <c r="C15" s="36"/>
      <c r="D15" s="18" t="s">
        <v>5</v>
      </c>
      <c r="E15" s="18" t="str">
        <f t="shared" si="12"/>
        <v>Impact CP 80%</v>
      </c>
      <c r="G15" s="28">
        <f>G12</f>
        <v>0.8</v>
      </c>
      <c r="H15" s="7"/>
      <c r="I15" s="8">
        <f t="shared" ref="I15" si="14">$G15*I$7</f>
        <v>-0.30000000000000004</v>
      </c>
      <c r="J15" s="23">
        <f t="shared" si="13"/>
        <v>0.42857142857142866</v>
      </c>
      <c r="K15" s="8">
        <v>0</v>
      </c>
      <c r="L15" s="8">
        <f t="shared" si="10"/>
        <v>0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5.75" thickBot="1" x14ac:dyDescent="0.3">
      <c r="A16" s="37"/>
      <c r="C16" s="36"/>
      <c r="D16" s="18"/>
      <c r="E16" s="18"/>
      <c r="G16" s="30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 x14ac:dyDescent="0.25">
      <c r="A17" s="37"/>
      <c r="C17" s="36"/>
      <c r="D17" s="18" t="s">
        <v>6</v>
      </c>
      <c r="E17" s="18" t="str">
        <f t="shared" ref="E17:E18" si="15">"Impact CP "&amp;G17*100&amp;"%"</f>
        <v>Impact CP 40%</v>
      </c>
      <c r="G17" s="26">
        <f>G14</f>
        <v>0.4</v>
      </c>
      <c r="H17" s="7"/>
      <c r="I17" s="8">
        <f>$G17*I$8</f>
        <v>-0.1</v>
      </c>
      <c r="J17" s="23">
        <f t="shared" ref="J17:J18" si="16">-I17/(1+I17)</f>
        <v>0.11111111111111112</v>
      </c>
      <c r="K17" s="8">
        <v>0</v>
      </c>
      <c r="L17" s="8">
        <f t="shared" si="10"/>
        <v>0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15.75" thickBot="1" x14ac:dyDescent="0.3">
      <c r="A18" s="37"/>
      <c r="C18" s="36"/>
      <c r="D18" s="18" t="s">
        <v>6</v>
      </c>
      <c r="E18" s="18" t="str">
        <f t="shared" si="15"/>
        <v>Impact CP 80%</v>
      </c>
      <c r="G18" s="28">
        <f>G15</f>
        <v>0.8</v>
      </c>
      <c r="H18" s="7"/>
      <c r="I18" s="8">
        <f t="shared" ref="I18" si="17">$G18*I$8</f>
        <v>-0.2</v>
      </c>
      <c r="J18" s="23">
        <f t="shared" si="16"/>
        <v>0.25</v>
      </c>
      <c r="K18" s="8">
        <v>0</v>
      </c>
      <c r="L18" s="8">
        <f t="shared" si="10"/>
        <v>0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15.75" thickBot="1" x14ac:dyDescent="0.3">
      <c r="A19" s="37"/>
      <c r="C19" s="36"/>
      <c r="D19" s="18"/>
      <c r="E19" s="18"/>
      <c r="G19" s="30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1:41" x14ac:dyDescent="0.25">
      <c r="A20" s="37"/>
      <c r="C20" s="36"/>
      <c r="D20" s="18" t="s">
        <v>7</v>
      </c>
      <c r="E20" s="18" t="str">
        <f>"Impact CP "&amp;G20*100&amp;"%"</f>
        <v>Impact CP 40%</v>
      </c>
      <c r="G20" s="26">
        <f>G17</f>
        <v>0.4</v>
      </c>
      <c r="H20" s="7"/>
      <c r="I20" s="8">
        <f>$G20*I$9</f>
        <v>-0.05</v>
      </c>
      <c r="J20" s="23">
        <f>-I20/(1+I20)</f>
        <v>5.2631578947368425E-2</v>
      </c>
      <c r="K20" s="8">
        <v>0</v>
      </c>
      <c r="L20" s="8">
        <f t="shared" si="10"/>
        <v>0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15.75" thickBot="1" x14ac:dyDescent="0.3">
      <c r="A21" s="37"/>
      <c r="C21" s="36"/>
      <c r="D21" s="18" t="s">
        <v>7</v>
      </c>
      <c r="E21" s="18" t="str">
        <f>"Impact CP "&amp;G21*100&amp;"%"</f>
        <v>Impact CP 80%</v>
      </c>
      <c r="G21" s="28">
        <f>G18</f>
        <v>0.8</v>
      </c>
      <c r="H21" s="7"/>
      <c r="I21" s="8">
        <f t="shared" ref="I21" si="18">$G21*I$9</f>
        <v>-0.1</v>
      </c>
      <c r="J21" s="23">
        <f t="shared" ref="J20:J21" si="19">-I21/(1+I21)</f>
        <v>0.11111111111111112</v>
      </c>
      <c r="K21" s="8">
        <v>0</v>
      </c>
      <c r="L21" s="8">
        <f t="shared" si="10"/>
        <v>0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15.75" thickBot="1" x14ac:dyDescent="0.3">
      <c r="G22" s="30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39" thickBot="1" x14ac:dyDescent="0.3">
      <c r="A23" s="25" t="s">
        <v>18</v>
      </c>
      <c r="C23" s="24" t="s">
        <v>15</v>
      </c>
      <c r="D23" s="20"/>
      <c r="E23" s="20"/>
      <c r="F23" s="21"/>
      <c r="G23" s="31">
        <v>0.35</v>
      </c>
      <c r="H23" s="22"/>
      <c r="I23" s="23">
        <f>-G23</f>
        <v>-0.35</v>
      </c>
      <c r="J23" s="23">
        <f>G23/(1+I23)</f>
        <v>0.53846153846153844</v>
      </c>
      <c r="K23" s="22"/>
      <c r="L23" s="22"/>
      <c r="M23" s="7"/>
      <c r="N23" s="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x14ac:dyDescent="0.25"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x14ac:dyDescent="0.25"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x14ac:dyDescent="0.25"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x14ac:dyDescent="0.25"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x14ac:dyDescent="0.25"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x14ac:dyDescent="0.25"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x14ac:dyDescent="0.25"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x14ac:dyDescent="0.25"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x14ac:dyDescent="0.25">
      <c r="G32" s="7"/>
      <c r="H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7:41" x14ac:dyDescent="0.25">
      <c r="G33" s="7"/>
      <c r="H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7:41" x14ac:dyDescent="0.25"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7:41" x14ac:dyDescent="0.25"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7:41" x14ac:dyDescent="0.25"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7:41" x14ac:dyDescent="0.25"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7:41" x14ac:dyDescent="0.25"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7:41" x14ac:dyDescent="0.25"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</sheetData>
  <mergeCells count="10">
    <mergeCell ref="C6:E9"/>
    <mergeCell ref="C11:C21"/>
    <mergeCell ref="A6:A9"/>
    <mergeCell ref="A11:A21"/>
    <mergeCell ref="R4:U4"/>
    <mergeCell ref="V4:Y4"/>
    <mergeCell ref="Z4:AC4"/>
    <mergeCell ref="AD4:AG4"/>
    <mergeCell ref="AH4:AK4"/>
    <mergeCell ref="AL4:A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ETB_ChocsAnnuels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</dc:creator>
  <cp:lastModifiedBy>AO</cp:lastModifiedBy>
  <dcterms:created xsi:type="dcterms:W3CDTF">2020-04-11T16:43:39Z</dcterms:created>
  <dcterms:modified xsi:type="dcterms:W3CDTF">2020-04-13T22:49:43Z</dcterms:modified>
</cp:coreProperties>
</file>